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AV technika III. 041-2024\1 výzva\"/>
    </mc:Choice>
  </mc:AlternateContent>
  <xr:revisionPtr revIDLastSave="0" documentId="13_ncr:1_{43300CD6-BAE0-4681-871E-0DED943D71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P12" i="1"/>
  <c r="O9" i="1"/>
  <c r="R8" i="1"/>
  <c r="S8" i="1"/>
  <c r="O8" i="1"/>
  <c r="S7" i="1"/>
  <c r="O7" i="1"/>
  <c r="S9" i="1" l="1"/>
  <c r="R7" i="1"/>
  <c r="Q12" i="1" s="1"/>
</calcChain>
</file>

<file path=xl/sharedStrings.xml><?xml version="1.0" encoding="utf-8"?>
<sst xmlns="http://schemas.openxmlformats.org/spreadsheetml/2006/main" count="60" uniqueCount="48">
  <si>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</si>
  <si>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</si>
  <si>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</si>
  <si>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</si>
  <si>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</si>
  <si>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</si>
  <si>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</si>
  <si>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</si>
  <si>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</si>
  <si>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</si>
  <si>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</si>
  <si>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</si>
  <si>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</si>
  <si>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32342000-2 - Reproduktory</t>
  </si>
  <si>
    <t>Název</t>
  </si>
  <si>
    <t>Měrná jednotka [MJ]</t>
  </si>
  <si>
    <t>Popis</t>
  </si>
  <si>
    <t xml:space="preserve">Fakturace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</si>
  <si>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</si>
  <si>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</si>
  <si>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</si>
  <si>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</si>
  <si>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</si>
  <si>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</si>
  <si>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</si>
  <si>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</si>
  <si>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</si>
  <si>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</si>
  <si>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</si>
  <si>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</si>
  <si>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</si>
  <si>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</si>
  <si>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Samostatná faktura</t>
  </si>
  <si>
    <t>Příloha č. 2 Kupní smlouvy - technická specifikace
Audiovizuální technika (II.) 041 - 2024</t>
  </si>
  <si>
    <t>14 dní</t>
  </si>
  <si>
    <t>Mgr. Magdalena Edlová, DiS.,
Tel.: 37763 1907,
724 071 804</t>
  </si>
  <si>
    <t>Jungmannova 153, 
301 00 Plzeň,
Univerzita třetího věku,
místnost JJ 113b</t>
  </si>
  <si>
    <t>Bluetooth reproduktor</t>
  </si>
  <si>
    <t>Aktivní bluetooth reproduktor s výkonem min. 40W,
frekvenční rozsah: min. rozsah 65 Hz -  20000 Hz, 
rozhranní Bluetooth min. verze 5.1, 
napájení přes USB-C, 
certifikace min. IPX7, 
ovládání přes zařízení s OS iOS nebo Android, 
kapacita baterie min. 7500 mAh, výdrž baterie min. 20 h, 
hmotnost max. 0,96 kg, 
preferujeme černou barvu.</t>
  </si>
  <si>
    <t>Dataprojektor</t>
  </si>
  <si>
    <t>Záruka na zboží min. 36 měsíců.</t>
  </si>
  <si>
    <t>Vladimíra Kopečná,
Tel.: 37763 8301,
722 808 664</t>
  </si>
  <si>
    <t>Univerzitní 22,
301 00 Plzeň,
Fakulta strojní - Katedra materiálu a strojírenské metalurgie,
místnost UF 256</t>
  </si>
  <si>
    <t>Rozlišení min. WXGA,  1280 x 800 px.
Poměr stran 16 : 10.
Kontrast: 14 000 : 1.
Typ optiky: UST (ultra krátká).
Zdroj světla: lampa.
Technologie projekce: LCD.
Svítivost: min. 3 500 ANSI Im (min. 2 800 ISO Im).
Hlučnost: max. 35 dB.
Životnost zdroje světla: min. 5 000 h,  v ECO provozu min. 10 000 h.
Připojení: HDMI 2.
Rozhraní min.: HDMI 3x, VGA 2x, USB, WiFi, RJ-45 (LAN), Audio jack výstup, Audio jack vstup, RS232.
Výbava: reproduktury, dálkový ovladač, napájecí kabel.
Včetně držáku.
Umístění: na zeď.
Bez montáže.
Záruka min. 36 měsíců.</t>
  </si>
  <si>
    <t>Záruka na zboží min. 60 měsíců.</t>
  </si>
  <si>
    <t>Milan Mašek, 
Tel.: 728 099 999,
37763 8418</t>
  </si>
  <si>
    <t>Univerzitní 22, 
301 00 Plzeň, 
Fakulta strojní - Katedra průmyslového inženýrství a managementu,
místnost UL 301</t>
  </si>
  <si>
    <t>Technologie/zdroj světla: Laser.
Nativní rozlišení: min. 1920 × 1080.
Poměr stran: 16 : 9.
Svítivost min. 4 600 ANSI lm.
Kontrast min. 2 500 000 : 1.
Konektivita min.: 2x HDMI 2.2, 2x VGA, LAN, WiFi, RS232, Audio vstup.
Výbava/funkce: miracast, vestavěný reproduktor, dálkové ovládání, montáž na strop/zem/stůl.
Životnost lampy v ECO modu: min. 30 000 h.
Úhlopříčka obrazu 31"- 310".
Hlučnost max. 37 dB.
Bez montáže.
Záruka min. 60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</si>
</sst>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10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 indent="1"/>
    </xf>
    <xf numFmtId="0" fontId="23" fillId="4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8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left" vertical="center" wrapText="1" indent="1"/>
    </xf>
    <xf numFmtId="0" fontId="23" fillId="4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8" fillId="3" borderId="7" xfId="0" applyNumberFormat="1" applyFon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 indent="1"/>
    </xf>
    <xf numFmtId="0" fontId="23" fillId="4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8" fillId="3" borderId="2" xfId="0" applyNumberFormat="1" applyFon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2" xfId="0" applyFont="1" applyFill="1" applyBorder="1" applyAlignment="1" applyProtection="1">
      <alignment horizontal="center" vertical="center" wrapText="1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topLeftCell="I1" zoomScaleNormal="100" workbookViewId="0">
      <selection activeCell="Q7" sqref="Q7:Q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94.28515625" style="1" customWidth="1"/>
    <col min="7" max="7" width="29.7109375" style="1" customWidth="1"/>
    <col min="8" max="8" width="23.5703125" style="1" customWidth="1"/>
    <col min="9" max="9" width="24.140625" style="1" customWidth="1"/>
    <col min="10" max="10" width="27.28515625" hidden="1" customWidth="1"/>
    <col min="11" max="11" width="30.85546875" customWidth="1"/>
    <col min="12" max="12" width="28.85546875" customWidth="1"/>
    <col min="13" max="13" width="35.7109375" style="1" customWidth="1"/>
    <col min="14" max="14" width="26" style="1" bestFit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1" customWidth="1"/>
    <col min="20" max="20" width="11.5703125" hidden="1" customWidth="1"/>
    <col min="21" max="21" width="32.28515625" style="4" customWidth="1"/>
  </cols>
  <sheetData>
    <row r="1" spans="1:21" ht="42.6" customHeight="1" x14ac:dyDescent="0.25">
      <c r="B1" s="87" t="s">
        <v>33</v>
      </c>
      <c r="C1" s="87"/>
      <c r="D1" s="87"/>
      <c r="E1" s="87"/>
      <c r="G1" s="40"/>
    </row>
    <row r="2" spans="1:21" ht="21" customHeight="1" x14ac:dyDescent="0.25">
      <c r="C2"/>
      <c r="D2" s="11"/>
      <c r="E2" s="5"/>
      <c r="F2" s="6"/>
      <c r="G2" s="88"/>
      <c r="H2" s="88"/>
      <c r="I2" s="88"/>
      <c r="J2" s="88"/>
      <c r="K2" s="88"/>
      <c r="L2" s="88"/>
      <c r="M2" s="88"/>
      <c r="N2" s="6"/>
      <c r="O2" s="6"/>
      <c r="P2" s="6"/>
      <c r="Q2" s="6"/>
      <c r="S2" s="8"/>
      <c r="T2" s="9"/>
      <c r="U2" s="10"/>
    </row>
    <row r="3" spans="1:21" ht="20.25" customHeight="1" x14ac:dyDescent="0.25">
      <c r="B3" s="14"/>
      <c r="C3" s="12" t="s">
        <v>0</v>
      </c>
      <c r="D3" s="13"/>
      <c r="E3" s="13"/>
      <c r="F3" s="13"/>
      <c r="G3" s="88"/>
      <c r="H3" s="88"/>
      <c r="I3" s="88"/>
      <c r="J3" s="88"/>
      <c r="K3" s="88"/>
      <c r="L3" s="88"/>
      <c r="M3" s="88"/>
      <c r="N3" s="35"/>
      <c r="O3" s="35"/>
      <c r="P3" s="35"/>
      <c r="Q3" s="35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14</v>
      </c>
      <c r="D6" s="23" t="s">
        <v>4</v>
      </c>
      <c r="E6" s="23" t="s">
        <v>15</v>
      </c>
      <c r="F6" s="23" t="s">
        <v>16</v>
      </c>
      <c r="G6" s="39" t="s">
        <v>5</v>
      </c>
      <c r="H6" s="39" t="s">
        <v>26</v>
      </c>
      <c r="I6" s="34" t="s">
        <v>17</v>
      </c>
      <c r="J6" s="23" t="s">
        <v>31</v>
      </c>
      <c r="K6" s="34" t="s">
        <v>18</v>
      </c>
      <c r="L6" s="36" t="s">
        <v>19</v>
      </c>
      <c r="M6" s="34" t="s">
        <v>20</v>
      </c>
      <c r="N6" s="23" t="s">
        <v>30</v>
      </c>
      <c r="O6" s="34" t="s">
        <v>21</v>
      </c>
      <c r="P6" s="23" t="s">
        <v>6</v>
      </c>
      <c r="Q6" s="24" t="s">
        <v>7</v>
      </c>
      <c r="R6" s="86" t="s">
        <v>8</v>
      </c>
      <c r="S6" s="86" t="s">
        <v>9</v>
      </c>
      <c r="T6" s="34" t="s">
        <v>22</v>
      </c>
      <c r="U6" s="34" t="s">
        <v>23</v>
      </c>
    </row>
    <row r="7" spans="1:21" ht="176.25" customHeight="1" thickTop="1" thickBot="1" x14ac:dyDescent="0.3">
      <c r="A7" s="25"/>
      <c r="B7" s="41">
        <v>1</v>
      </c>
      <c r="C7" s="67" t="s">
        <v>37</v>
      </c>
      <c r="D7" s="43">
        <v>1</v>
      </c>
      <c r="E7" s="44" t="s">
        <v>29</v>
      </c>
      <c r="F7" s="45" t="s">
        <v>38</v>
      </c>
      <c r="G7" s="99"/>
      <c r="H7" s="46" t="s">
        <v>27</v>
      </c>
      <c r="I7" s="42" t="s">
        <v>32</v>
      </c>
      <c r="J7" s="47"/>
      <c r="K7" s="48"/>
      <c r="L7" s="67" t="s">
        <v>35</v>
      </c>
      <c r="M7" s="67" t="s">
        <v>36</v>
      </c>
      <c r="N7" s="49" t="s">
        <v>34</v>
      </c>
      <c r="O7" s="50">
        <f>D7*P7</f>
        <v>3200</v>
      </c>
      <c r="P7" s="51">
        <v>3200</v>
      </c>
      <c r="Q7" s="102"/>
      <c r="R7" s="52">
        <f>D7*Q7</f>
        <v>0</v>
      </c>
      <c r="S7" s="53" t="str">
        <f t="shared" ref="S7" si="0">IF(ISNUMBER(Q7), IF(Q7&gt;P7,"NEVYHOVUJE","VYHOVUJE")," ")</f>
        <v xml:space="preserve"> </v>
      </c>
      <c r="T7" s="44"/>
      <c r="U7" s="83" t="s">
        <v>13</v>
      </c>
    </row>
    <row r="8" spans="1:21" ht="278.25" customHeight="1" thickBot="1" x14ac:dyDescent="0.3">
      <c r="A8" s="25"/>
      <c r="B8" s="68">
        <v>2</v>
      </c>
      <c r="C8" s="69" t="s">
        <v>39</v>
      </c>
      <c r="D8" s="70">
        <v>2</v>
      </c>
      <c r="E8" s="71" t="s">
        <v>29</v>
      </c>
      <c r="F8" s="72" t="s">
        <v>43</v>
      </c>
      <c r="G8" s="100"/>
      <c r="H8" s="73" t="s">
        <v>27</v>
      </c>
      <c r="I8" s="74" t="s">
        <v>32</v>
      </c>
      <c r="J8" s="75"/>
      <c r="K8" s="76" t="s">
        <v>40</v>
      </c>
      <c r="L8" s="74" t="s">
        <v>41</v>
      </c>
      <c r="M8" s="74" t="s">
        <v>42</v>
      </c>
      <c r="N8" s="77" t="s">
        <v>34</v>
      </c>
      <c r="O8" s="78">
        <f>D8*P8</f>
        <v>64000</v>
      </c>
      <c r="P8" s="79">
        <v>32000</v>
      </c>
      <c r="Q8" s="103"/>
      <c r="R8" s="80">
        <f>D8*Q8</f>
        <v>0</v>
      </c>
      <c r="S8" s="81" t="str">
        <f t="shared" ref="S8" si="1">IF(ISNUMBER(Q8), IF(Q8&gt;P8,"NEVYHOVUJE","VYHOVUJE")," ")</f>
        <v xml:space="preserve"> </v>
      </c>
      <c r="T8" s="71"/>
      <c r="U8" s="84" t="s">
        <v>12</v>
      </c>
    </row>
    <row r="9" spans="1:21" ht="213" customHeight="1" thickBot="1" x14ac:dyDescent="0.3">
      <c r="A9" s="25"/>
      <c r="B9" s="54">
        <v>3</v>
      </c>
      <c r="C9" s="55" t="s">
        <v>39</v>
      </c>
      <c r="D9" s="56">
        <v>1</v>
      </c>
      <c r="E9" s="57" t="s">
        <v>29</v>
      </c>
      <c r="F9" s="58" t="s">
        <v>47</v>
      </c>
      <c r="G9" s="101"/>
      <c r="H9" s="59" t="s">
        <v>27</v>
      </c>
      <c r="I9" s="82" t="s">
        <v>32</v>
      </c>
      <c r="J9" s="60"/>
      <c r="K9" s="61" t="s">
        <v>44</v>
      </c>
      <c r="L9" s="82" t="s">
        <v>45</v>
      </c>
      <c r="M9" s="82" t="s">
        <v>46</v>
      </c>
      <c r="N9" s="62" t="s">
        <v>34</v>
      </c>
      <c r="O9" s="63">
        <f>D9*P9</f>
        <v>31700</v>
      </c>
      <c r="P9" s="64">
        <v>31700</v>
      </c>
      <c r="Q9" s="104"/>
      <c r="R9" s="65">
        <f>D9*Q9</f>
        <v>0</v>
      </c>
      <c r="S9" s="66" t="str">
        <f t="shared" ref="S9" si="2">IF(ISNUMBER(Q9), IF(Q9&gt;P9,"NEVYHOVUJE","VYHOVUJE")," ")</f>
        <v xml:space="preserve"> </v>
      </c>
      <c r="T9" s="57"/>
      <c r="U9" s="57" t="s">
        <v>12</v>
      </c>
    </row>
    <row r="10" spans="1:21" ht="13.5" customHeight="1" thickTop="1" thickBot="1" x14ac:dyDescent="0.3">
      <c r="C10"/>
      <c r="D10"/>
      <c r="E10"/>
      <c r="F10"/>
      <c r="G10"/>
      <c r="H10"/>
      <c r="I10"/>
      <c r="M10"/>
      <c r="N10"/>
      <c r="O10"/>
      <c r="R10" s="37"/>
    </row>
    <row r="11" spans="1:21" ht="49.5" customHeight="1" thickTop="1" thickBot="1" x14ac:dyDescent="0.3">
      <c r="B11" s="94" t="s">
        <v>25</v>
      </c>
      <c r="C11" s="95"/>
      <c r="D11" s="95"/>
      <c r="E11" s="95"/>
      <c r="F11" s="95"/>
      <c r="G11" s="95"/>
      <c r="H11" s="85"/>
      <c r="I11" s="26"/>
      <c r="J11" s="26"/>
      <c r="K11" s="27"/>
      <c r="L11" s="7"/>
      <c r="M11" s="7"/>
      <c r="N11" s="28"/>
      <c r="O11" s="28"/>
      <c r="P11" s="29" t="s">
        <v>10</v>
      </c>
      <c r="Q11" s="96" t="s">
        <v>11</v>
      </c>
      <c r="R11" s="97"/>
      <c r="S11" s="98"/>
      <c r="T11" s="21"/>
      <c r="U11" s="30"/>
    </row>
    <row r="12" spans="1:21" ht="53.25" customHeight="1" thickTop="1" thickBot="1" x14ac:dyDescent="0.3">
      <c r="B12" s="93" t="s">
        <v>24</v>
      </c>
      <c r="C12" s="93"/>
      <c r="D12" s="93"/>
      <c r="E12" s="93"/>
      <c r="F12" s="93"/>
      <c r="G12" s="93"/>
      <c r="H12" s="93"/>
      <c r="I12" s="31"/>
      <c r="K12" s="11"/>
      <c r="L12" s="11"/>
      <c r="M12" s="11"/>
      <c r="N12" s="32"/>
      <c r="O12" s="32"/>
      <c r="P12" s="33">
        <f>SUM(O7:O9)</f>
        <v>98900</v>
      </c>
      <c r="Q12" s="89">
        <f>SUM(R7:R9)</f>
        <v>0</v>
      </c>
      <c r="R12" s="90"/>
      <c r="S12" s="91"/>
    </row>
    <row r="13" spans="1:21" ht="15.75" thickTop="1" x14ac:dyDescent="0.25">
      <c r="B13" s="92" t="s">
        <v>28</v>
      </c>
      <c r="C13" s="92"/>
      <c r="D13" s="92"/>
      <c r="E13" s="92"/>
      <c r="F13" s="92"/>
    </row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hWfP9nsfOvmUUN4eOHglAGgE7p/Qb/0I96H6VhukdHCs5Tpx1NYdcq7Zxpka8TThey7+vbGTv7ficJ/m6dylJA==" saltValue="bzvU/kukNG6ZBt5qHsLmYQ==" spinCount="100000" sheet="1" objects="1" scenarios="1" selectLockedCells="1"/>
  <mergeCells count="7">
    <mergeCell ref="B1:E1"/>
    <mergeCell ref="G2:M3"/>
    <mergeCell ref="Q12:S12"/>
    <mergeCell ref="B13:F13"/>
    <mergeCell ref="B12:H12"/>
    <mergeCell ref="B11:G11"/>
    <mergeCell ref="Q11:S11"/>
  </mergeCells>
  <conditionalFormatting sqref="D7:D9">
    <cfRule type="containsBlanks" dxfId="6" priority="1">
      <formula>LEN(TRIM(D7))=0</formula>
    </cfRule>
  </conditionalFormatting>
  <conditionalFormatting sqref="G7:H9 Q7:Q9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9">
    <cfRule type="notContainsBlanks" dxfId="2" priority="40">
      <formula>LEN(TRIM(G7))&gt;0</formula>
    </cfRule>
  </conditionalFormatting>
  <conditionalFormatting sqref="S7:S9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1">
    <dataValidation type="list" showInputMessage="1" showErrorMessage="1" sqref="E7:E9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8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cp:lastPrinted>2024-07-01T09:38:18Z</cp:lastPrinted>
  <dcterms:created xsi:type="dcterms:W3CDTF">2014-03-05T12:43:32Z</dcterms:created>
  <dcterms:modified xsi:type="dcterms:W3CDTF">2024-07-02T07:29:12Z</dcterms:modified>
</cp:coreProperties>
</file>